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U:\Актуальні  БЛАНКИ, ПРАЙСИ Galeco &amp; Q Stalyo\прайси бланки Q STALYO\16.08.21_Нові коди\Q Stalyo 16.08.2021\"/>
    </mc:Choice>
  </mc:AlternateContent>
  <xr:revisionPtr revIDLastSave="0" documentId="13_ncr:1_{3AE57069-25BE-4127-A2B1-D3A81B0687B8}" xr6:coauthVersionLast="47" xr6:coauthVersionMax="47" xr10:uidLastSave="{00000000-0000-0000-0000-000000000000}"/>
  <bookViews>
    <workbookView xWindow="-110" yWindow="-110" windowWidth="19420" windowHeight="10420" tabRatio="598" xr2:uid="{00000000-000D-0000-FFFF-FFFF00000000}"/>
  </bookViews>
  <sheets>
    <sheet name="QSTALYO PRO" sheetId="4" r:id="rId1"/>
    <sheet name="QSTALYO PRO-MIX" sheetId="6" r:id="rId2"/>
  </sheets>
  <calcPr calcId="181029"/>
</workbook>
</file>

<file path=xl/calcChain.xml><?xml version="1.0" encoding="utf-8"?>
<calcChain xmlns="http://schemas.openxmlformats.org/spreadsheetml/2006/main">
  <c r="J37" i="6" l="1"/>
  <c r="J40" i="4"/>
  <c r="J22" i="6"/>
  <c r="J18" i="6"/>
  <c r="J26" i="4"/>
  <c r="J22" i="4"/>
  <c r="J18" i="4"/>
  <c r="J42" i="6"/>
  <c r="J41" i="6"/>
  <c r="J40" i="6"/>
  <c r="J39" i="6"/>
  <c r="J38" i="6"/>
  <c r="J36" i="6"/>
  <c r="J35" i="6"/>
  <c r="J34" i="6"/>
  <c r="J33" i="6"/>
  <c r="J32" i="6"/>
  <c r="J30" i="6"/>
  <c r="J29" i="6"/>
  <c r="J28" i="6"/>
  <c r="J27" i="6"/>
  <c r="J25" i="6"/>
  <c r="J24" i="6"/>
  <c r="J23" i="6"/>
  <c r="J21" i="6"/>
  <c r="J20" i="6"/>
  <c r="J19" i="6"/>
  <c r="J17" i="6"/>
  <c r="J16" i="6"/>
  <c r="B9" i="6"/>
  <c r="J36" i="4"/>
  <c r="J37" i="4"/>
  <c r="J38" i="4"/>
  <c r="J39" i="4"/>
  <c r="J41" i="4"/>
  <c r="J42" i="4"/>
  <c r="J43" i="4"/>
  <c r="J44" i="4"/>
  <c r="J45" i="4"/>
  <c r="J35" i="4"/>
  <c r="H46" i="6" l="1"/>
  <c r="H48" i="6" s="1"/>
  <c r="H50" i="6" s="1"/>
  <c r="J16" i="4"/>
  <c r="J24" i="4" l="1"/>
  <c r="J28" i="4"/>
  <c r="B9" i="4"/>
  <c r="J17" i="4" l="1"/>
  <c r="J19" i="4"/>
  <c r="J20" i="4"/>
  <c r="J21" i="4"/>
  <c r="J23" i="4"/>
  <c r="J25" i="4"/>
  <c r="J29" i="4"/>
  <c r="J30" i="4"/>
  <c r="J31" i="4"/>
  <c r="J32" i="4"/>
  <c r="J33" i="4"/>
  <c r="H49" i="4" l="1"/>
  <c r="H51" i="4" s="1"/>
  <c r="H53" i="4" s="1"/>
</calcChain>
</file>

<file path=xl/sharedStrings.xml><?xml version="1.0" encoding="utf-8"?>
<sst xmlns="http://schemas.openxmlformats.org/spreadsheetml/2006/main" count="151" uniqueCount="89">
  <si>
    <t>NET PRICE EUR/PIECE</t>
  </si>
  <si>
    <t>Назва :</t>
  </si>
  <si>
    <t>Адреса доставки :</t>
  </si>
  <si>
    <t>Уповноважена особа :</t>
  </si>
  <si>
    <t>Дата замовлення</t>
  </si>
  <si>
    <t>елементи ринви</t>
  </si>
  <si>
    <t>елементи водостічної труби</t>
  </si>
  <si>
    <t>Замовник:</t>
  </si>
  <si>
    <t>номер:</t>
  </si>
  <si>
    <t>шт.</t>
  </si>
  <si>
    <t>код</t>
  </si>
  <si>
    <t>ВАРТІСТЬ ЗАМОВЛЕННЯ:</t>
  </si>
  <si>
    <t>* Продукції немає в наявності, доступна тільки під замовлення.</t>
  </si>
  <si>
    <t>Позиція відсутня</t>
  </si>
  <si>
    <t>** Ціна вказана у грн</t>
  </si>
  <si>
    <r>
      <t>Чорний</t>
    </r>
    <r>
      <rPr>
        <b/>
        <sz val="7"/>
        <color indexed="10"/>
        <rFont val="Verdana"/>
        <family val="2"/>
        <charset val="204"/>
      </rPr>
      <t xml:space="preserve"> </t>
    </r>
    <r>
      <rPr>
        <b/>
        <sz val="14"/>
        <color indexed="10"/>
        <rFont val="Verdana"/>
        <family val="2"/>
        <charset val="238"/>
      </rPr>
      <t xml:space="preserve"> </t>
    </r>
    <r>
      <rPr>
        <b/>
        <sz val="14"/>
        <rFont val="Verdana"/>
        <family val="2"/>
        <charset val="238"/>
      </rPr>
      <t xml:space="preserve">  </t>
    </r>
    <r>
      <rPr>
        <b/>
        <sz val="7"/>
        <rFont val="Verdana"/>
        <family val="2"/>
        <charset val="238"/>
      </rPr>
      <t xml:space="preserve">                                       </t>
    </r>
    <r>
      <rPr>
        <sz val="7"/>
        <rFont val="Verdana"/>
        <family val="2"/>
        <charset val="238"/>
      </rPr>
      <t>~RAL 9005</t>
    </r>
  </si>
  <si>
    <t>разом в Євро:</t>
  </si>
  <si>
    <t>курс Євро:</t>
  </si>
  <si>
    <t>сума зі знижкою в грн:</t>
  </si>
  <si>
    <t>знижка:</t>
  </si>
  <si>
    <r>
      <t xml:space="preserve">сума </t>
    </r>
    <r>
      <rPr>
        <b/>
        <sz val="11"/>
        <color rgb="FFFF0000"/>
        <rFont val="Calibri"/>
        <family val="2"/>
        <charset val="204"/>
        <scheme val="minor"/>
      </rPr>
      <t>зі знижкою</t>
    </r>
    <r>
      <rPr>
        <b/>
        <sz val="11"/>
        <color theme="1"/>
        <rFont val="Calibri"/>
        <family val="2"/>
        <charset val="204"/>
        <scheme val="minor"/>
      </rPr>
      <t xml:space="preserve"> в Євро:</t>
    </r>
  </si>
  <si>
    <r>
      <t xml:space="preserve">Графітовий                              </t>
    </r>
    <r>
      <rPr>
        <sz val="7"/>
        <rFont val="Verdana"/>
        <family val="2"/>
        <charset val="238"/>
      </rPr>
      <t>~RAL 7016</t>
    </r>
  </si>
  <si>
    <t xml:space="preserve">Труба 3 м.п. </t>
  </si>
  <si>
    <t>Кронштейн труби</t>
  </si>
  <si>
    <t>Y</t>
  </si>
  <si>
    <t>U</t>
  </si>
  <si>
    <t>Y,U</t>
  </si>
  <si>
    <t>Коліно труби 72°</t>
  </si>
  <si>
    <t>Трійник 72°</t>
  </si>
  <si>
    <t>З’єднувач труби</t>
  </si>
  <si>
    <t xml:space="preserve">З’єднувач ринви </t>
  </si>
  <si>
    <t xml:space="preserve">Труба 1 м.п. </t>
  </si>
  <si>
    <t>SG.PR125-_-ZU----Q</t>
  </si>
  <si>
    <t>Комплектуючі</t>
  </si>
  <si>
    <t>Коліно еластичне РЕ</t>
  </si>
  <si>
    <t>Дощеприймач універсальний</t>
  </si>
  <si>
    <t>Корзина до дощеприймача</t>
  </si>
  <si>
    <t>Шпилька 160 мм</t>
  </si>
  <si>
    <t>Шпилька 180 мм</t>
  </si>
  <si>
    <t>Шпилька 200 мм</t>
  </si>
  <si>
    <t>Шпилька 220 мм</t>
  </si>
  <si>
    <t>Дюбель</t>
  </si>
  <si>
    <t>Кронштейн ринви універсальний сталь</t>
  </si>
  <si>
    <t>Лійка прихованого монтажу (280 мм довжина) NEW</t>
  </si>
  <si>
    <t>Опора кронштейна труби під "сендвіч"</t>
  </si>
  <si>
    <t>SPUNI---D-STW-D</t>
  </si>
  <si>
    <t>Зaявка-замовлення на водостік Qstalyo PRO</t>
  </si>
  <si>
    <t>Зaявка-замовлення на водостік Qstalyo PRO-MIX</t>
  </si>
  <si>
    <t>70х80</t>
  </si>
  <si>
    <t>1081-125-_-RYN400</t>
  </si>
  <si>
    <t>1081-125-_-HDO000</t>
  </si>
  <si>
    <t>1081-125-_-HDU000</t>
  </si>
  <si>
    <t>1081-125-_-HNW004</t>
  </si>
  <si>
    <t>1081-125-_-LAR000</t>
  </si>
  <si>
    <t>1081-125-_-NUN090</t>
  </si>
  <si>
    <t>1081-125-_-OPU080</t>
  </si>
  <si>
    <t>1081-125-_-OPN080</t>
  </si>
  <si>
    <t>1092-080-_-KZK000</t>
  </si>
  <si>
    <t>1081-125-_-ZUV000</t>
  </si>
  <si>
    <t>1081-125-_-ZUS000</t>
  </si>
  <si>
    <t>Кронштейн торцевий прихований NEW</t>
  </si>
  <si>
    <t>Кронштейн довгий посилений</t>
  </si>
  <si>
    <t>Кут універсальний клейовий 90°  [Stal]</t>
  </si>
  <si>
    <t xml:space="preserve">Лійка підвісна </t>
  </si>
  <si>
    <t>Корзина зливна 80 мм</t>
  </si>
  <si>
    <t>Ринва 4 м.п.</t>
  </si>
  <si>
    <t>1082-080-_-RUR100</t>
  </si>
  <si>
    <t>1082-080-_-RUR300</t>
  </si>
  <si>
    <t>1082-080-_-MUF000</t>
  </si>
  <si>
    <t>1092-080-_-KOL067</t>
  </si>
  <si>
    <t>1082-080-_-TRR072</t>
  </si>
  <si>
    <t>1082-080-_-OBS000</t>
  </si>
  <si>
    <t>1003-110-_-KEL000</t>
  </si>
  <si>
    <t>1003-000-_-OSD000</t>
  </si>
  <si>
    <t>1003-000-000X-OKK000</t>
  </si>
  <si>
    <t>1003-080-738S-ZTK000</t>
  </si>
  <si>
    <t>Клапан до дощеприймача</t>
  </si>
  <si>
    <t>Клапан під трубу до дощеприймача</t>
  </si>
  <si>
    <t xml:space="preserve">1091- 125- OPU080 </t>
  </si>
  <si>
    <t>1092-080-_-RU400</t>
  </si>
  <si>
    <t>1092-080-_-MUF</t>
  </si>
  <si>
    <t>1092-080-_-KOL067 - G</t>
  </si>
  <si>
    <t>1092-080-_-OBS000</t>
  </si>
  <si>
    <t xml:space="preserve">Труба 4 м.п. </t>
  </si>
  <si>
    <t>Коліно труби 67°</t>
  </si>
  <si>
    <t>Кронштейн труби MIX-PRO 70х80 мм</t>
  </si>
  <si>
    <t>Корзина зливна MIX-PRO 70х80 мм</t>
  </si>
  <si>
    <t xml:space="preserve">Заглушка ринви універсальна 
(клей) ПВХ
</t>
  </si>
  <si>
    <t>Заглушка універсальна клейова  [Stal]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</si>
</sst>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charset val="204"/>
      <scheme val="minor"/>
    </font>
    <font>
      <b/>
      <sz val="12"/>
      <name val="Verdana"/>
      <family val="2"/>
      <charset val="238"/>
    </font>
    <font>
      <sz val="10"/>
      <name val="Verdana"/>
      <family val="2"/>
      <charset val="238"/>
    </font>
    <font>
      <sz val="8"/>
      <color indexed="55"/>
      <name val="Verdana"/>
      <family val="2"/>
      <charset val="238"/>
    </font>
    <font>
      <b/>
      <sz val="10"/>
      <name val="Verdana"/>
      <family val="2"/>
      <charset val="238"/>
    </font>
    <font>
      <sz val="8"/>
      <name val="Verdana"/>
      <family val="2"/>
      <charset val="238"/>
    </font>
    <font>
      <sz val="8"/>
      <color theme="1" tint="0.499984740745262"/>
      <name val="Verdana"/>
      <family val="2"/>
      <charset val="238"/>
    </font>
    <font>
      <b/>
      <sz val="7"/>
      <name val="Verdana"/>
      <family val="2"/>
      <charset val="238"/>
    </font>
    <font>
      <sz val="7"/>
      <name val="Verdana"/>
      <family val="2"/>
      <charset val="238"/>
    </font>
    <font>
      <b/>
      <sz val="7"/>
      <color indexed="55"/>
      <name val="Verdana"/>
      <family val="2"/>
      <charset val="238"/>
    </font>
    <font>
      <b/>
      <i/>
      <sz val="9"/>
      <name val="Verdana"/>
      <family val="2"/>
      <charset val="238"/>
    </font>
    <font>
      <b/>
      <sz val="8"/>
      <name val="Verdana"/>
      <family val="2"/>
      <charset val="238"/>
    </font>
    <font>
      <b/>
      <sz val="8"/>
      <color indexed="12"/>
      <name val="Verdana"/>
      <family val="2"/>
      <charset val="238"/>
    </font>
    <font>
      <sz val="10"/>
      <name val="Arial CE"/>
      <charset val="238"/>
    </font>
    <font>
      <sz val="11"/>
      <color theme="0" tint="-0.34998626667073579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indexed="10"/>
      <name val="Verdana"/>
      <family val="2"/>
      <charset val="238"/>
    </font>
    <font>
      <b/>
      <sz val="14"/>
      <name val="Verdana"/>
      <family val="2"/>
      <charset val="238"/>
    </font>
    <font>
      <b/>
      <sz val="7"/>
      <name val="Verdana"/>
      <family val="2"/>
      <charset val="204"/>
    </font>
    <font>
      <b/>
      <sz val="7"/>
      <color indexed="10"/>
      <name val="Verdana"/>
      <family val="2"/>
      <charset val="204"/>
    </font>
    <font>
      <sz val="11"/>
      <color rgb="FFFF0000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sz val="10"/>
      <color rgb="FF92D050"/>
      <name val="Verdana"/>
      <family val="2"/>
      <charset val="238"/>
    </font>
    <font>
      <b/>
      <sz val="10"/>
      <color rgb="FF92D050"/>
      <name val="Verdana"/>
      <family val="2"/>
      <charset val="238"/>
    </font>
    <font>
      <sz val="9"/>
      <name val="Verdana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92D050"/>
      </right>
      <top/>
      <bottom/>
      <diagonal/>
    </border>
    <border>
      <left/>
      <right/>
      <top/>
      <bottom style="thin">
        <color rgb="FF92D050"/>
      </bottom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3" fillId="0" borderId="0"/>
  </cellStyleXfs>
  <cellXfs count="74">
    <xf numFmtId="0" fontId="0" fillId="0" borderId="0" xfId="0"/>
    <xf numFmtId="0" fontId="1" fillId="2" borderId="0" xfId="0" applyFont="1" applyFill="1" applyAlignment="1" applyProtection="1">
      <alignment horizontal="left" vertical="center"/>
      <protection hidden="1"/>
    </xf>
    <xf numFmtId="0" fontId="2" fillId="0" borderId="0" xfId="0" applyFont="1"/>
    <xf numFmtId="2" fontId="3" fillId="0" borderId="0" xfId="0" applyNumberFormat="1" applyFont="1"/>
    <xf numFmtId="0" fontId="5" fillId="3" borderId="0" xfId="0" applyFont="1" applyFill="1"/>
    <xf numFmtId="1" fontId="5" fillId="3" borderId="0" xfId="0" applyNumberFormat="1" applyFont="1" applyFill="1"/>
    <xf numFmtId="2" fontId="5" fillId="3" borderId="0" xfId="0" applyNumberFormat="1" applyFont="1" applyFill="1"/>
    <xf numFmtId="0" fontId="4" fillId="2" borderId="0" xfId="0" applyFont="1" applyFill="1" applyAlignment="1" applyProtection="1">
      <alignment horizontal="left" vertical="center"/>
      <protection hidden="1"/>
    </xf>
    <xf numFmtId="49" fontId="2" fillId="0" borderId="1" xfId="0" applyNumberFormat="1" applyFont="1" applyBorder="1" applyProtection="1">
      <protection locked="0"/>
    </xf>
    <xf numFmtId="49" fontId="2" fillId="0" borderId="0" xfId="0" applyNumberFormat="1" applyFont="1"/>
    <xf numFmtId="0" fontId="5" fillId="2" borderId="0" xfId="0" applyFont="1" applyFill="1" applyAlignment="1" applyProtection="1">
      <alignment horizontal="left" vertical="top"/>
      <protection hidden="1"/>
    </xf>
    <xf numFmtId="0" fontId="5" fillId="0" borderId="0" xfId="0" applyFont="1"/>
    <xf numFmtId="0" fontId="9" fillId="0" borderId="11" xfId="0" applyFont="1" applyBorder="1" applyAlignment="1">
      <alignment horizontal="center" vertical="center" textRotation="90" wrapText="1"/>
    </xf>
    <xf numFmtId="0" fontId="10" fillId="0" borderId="0" xfId="0" applyFont="1"/>
    <xf numFmtId="0" fontId="4" fillId="0" borderId="10" xfId="0" applyFont="1" applyBorder="1" applyAlignment="1">
      <alignment horizontal="center" vertical="justify" wrapText="1"/>
    </xf>
    <xf numFmtId="0" fontId="11" fillId="3" borderId="0" xfId="0" applyFont="1" applyFill="1"/>
    <xf numFmtId="1" fontId="11" fillId="3" borderId="0" xfId="0" applyNumberFormat="1" applyFont="1" applyFill="1"/>
    <xf numFmtId="2" fontId="11" fillId="3" borderId="0" xfId="0" applyNumberFormat="1" applyFont="1" applyFill="1" applyAlignment="1">
      <alignment horizontal="right"/>
    </xf>
    <xf numFmtId="0" fontId="5" fillId="4" borderId="10" xfId="0" applyFont="1" applyFill="1" applyBorder="1"/>
    <xf numFmtId="0" fontId="11" fillId="4" borderId="10" xfId="0" applyFont="1" applyFill="1" applyBorder="1"/>
    <xf numFmtId="1" fontId="8" fillId="4" borderId="10" xfId="0" applyNumberFormat="1" applyFont="1" applyFill="1" applyBorder="1" applyAlignment="1">
      <alignment horizontal="center"/>
    </xf>
    <xf numFmtId="1" fontId="12" fillId="4" borderId="10" xfId="0" applyNumberFormat="1" applyFont="1" applyFill="1" applyBorder="1" applyAlignment="1" applyProtection="1">
      <alignment horizontal="center"/>
      <protection locked="0"/>
    </xf>
    <xf numFmtId="0" fontId="5" fillId="0" borderId="10" xfId="0" applyFont="1" applyBorder="1"/>
    <xf numFmtId="0" fontId="7" fillId="0" borderId="10" xfId="0" applyFont="1" applyBorder="1" applyAlignment="1">
      <alignment horizontal="center" textRotation="90" wrapText="1"/>
    </xf>
    <xf numFmtId="0" fontId="11" fillId="0" borderId="0" xfId="0" applyFont="1"/>
    <xf numFmtId="0" fontId="11" fillId="0" borderId="10" xfId="0" applyFont="1" applyBorder="1"/>
    <xf numFmtId="2" fontId="3" fillId="0" borderId="11" xfId="0" applyNumberFormat="1" applyFont="1" applyBorder="1" applyAlignment="1">
      <alignment horizontal="right"/>
    </xf>
    <xf numFmtId="0" fontId="2" fillId="0" borderId="0" xfId="0" applyFont="1" applyAlignment="1">
      <alignment wrapText="1"/>
    </xf>
    <xf numFmtId="49" fontId="5" fillId="0" borderId="0" xfId="0" applyNumberFormat="1" applyFont="1" applyAlignment="1">
      <alignment horizontal="left"/>
    </xf>
    <xf numFmtId="0" fontId="5" fillId="0" borderId="0" xfId="0" applyFont="1" applyAlignment="1">
      <alignment horizontal="center"/>
    </xf>
    <xf numFmtId="0" fontId="14" fillId="5" borderId="10" xfId="0" applyFont="1" applyFill="1" applyBorder="1"/>
    <xf numFmtId="0" fontId="12" fillId="4" borderId="10" xfId="0" applyFont="1" applyFill="1" applyBorder="1" applyAlignment="1" applyProtection="1">
      <alignment horizontal="center"/>
      <protection locked="0"/>
    </xf>
    <xf numFmtId="0" fontId="18" fillId="0" borderId="10" xfId="0" applyFont="1" applyBorder="1" applyAlignment="1">
      <alignment horizontal="center" textRotation="90" wrapText="1"/>
    </xf>
    <xf numFmtId="2" fontId="0" fillId="0" borderId="0" xfId="0" applyNumberFormat="1"/>
    <xf numFmtId="2" fontId="3" fillId="0" borderId="11" xfId="0" applyNumberFormat="1" applyFont="1" applyBorder="1" applyAlignment="1">
      <alignment horizontal="center"/>
    </xf>
    <xf numFmtId="49" fontId="22" fillId="0" borderId="2" xfId="0" applyNumberFormat="1" applyFont="1" applyBorder="1" applyProtection="1">
      <protection locked="0"/>
    </xf>
    <xf numFmtId="0" fontId="22" fillId="0" borderId="3" xfId="0" applyFont="1" applyBorder="1" applyProtection="1">
      <protection locked="0"/>
    </xf>
    <xf numFmtId="0" fontId="22" fillId="0" borderId="4" xfId="0" applyFont="1" applyBorder="1" applyProtection="1">
      <protection locked="0"/>
    </xf>
    <xf numFmtId="49" fontId="22" fillId="0" borderId="5" xfId="0" applyNumberFormat="1" applyFont="1" applyBorder="1" applyProtection="1">
      <protection locked="0"/>
    </xf>
    <xf numFmtId="0" fontId="22" fillId="0" borderId="0" xfId="0" applyFont="1" applyProtection="1">
      <protection locked="0"/>
    </xf>
    <xf numFmtId="0" fontId="22" fillId="0" borderId="6" xfId="0" applyFont="1" applyBorder="1" applyProtection="1">
      <protection locked="0"/>
    </xf>
    <xf numFmtId="49" fontId="22" fillId="0" borderId="7" xfId="0" applyNumberFormat="1" applyFont="1" applyBorder="1" applyProtection="1">
      <protection locked="0"/>
    </xf>
    <xf numFmtId="0" fontId="22" fillId="0" borderId="8" xfId="0" applyFont="1" applyBorder="1" applyProtection="1">
      <protection locked="0"/>
    </xf>
    <xf numFmtId="0" fontId="22" fillId="0" borderId="9" xfId="0" applyFont="1" applyBorder="1" applyProtection="1">
      <protection locked="0"/>
    </xf>
    <xf numFmtId="0" fontId="23" fillId="0" borderId="1" xfId="0" applyFont="1" applyBorder="1" applyAlignment="1" applyProtection="1">
      <alignment horizontal="left"/>
      <protection locked="0"/>
    </xf>
    <xf numFmtId="0" fontId="0" fillId="0" borderId="13" xfId="0" applyBorder="1"/>
    <xf numFmtId="0" fontId="0" fillId="0" borderId="14" xfId="0" applyBorder="1"/>
    <xf numFmtId="0" fontId="15" fillId="0" borderId="2" xfId="0" applyFont="1" applyBorder="1"/>
    <xf numFmtId="0" fontId="0" fillId="0" borderId="3" xfId="0" applyBorder="1"/>
    <xf numFmtId="9" fontId="0" fillId="0" borderId="4" xfId="0" applyNumberFormat="1" applyBorder="1"/>
    <xf numFmtId="0" fontId="0" fillId="0" borderId="5" xfId="0" applyBorder="1"/>
    <xf numFmtId="0" fontId="0" fillId="0" borderId="6" xfId="0" applyBorder="1"/>
    <xf numFmtId="0" fontId="15" fillId="0" borderId="5" xfId="0" applyFont="1" applyBorder="1"/>
    <xf numFmtId="4" fontId="0" fillId="0" borderId="6" xfId="0" applyNumberFormat="1" applyBorder="1"/>
    <xf numFmtId="0" fontId="20" fillId="0" borderId="5" xfId="0" applyFont="1" applyBorder="1"/>
    <xf numFmtId="9" fontId="0" fillId="0" borderId="6" xfId="0" applyNumberFormat="1" applyBorder="1"/>
    <xf numFmtId="0" fontId="15" fillId="0" borderId="7" xfId="0" applyFont="1" applyBorder="1"/>
    <xf numFmtId="0" fontId="0" fillId="0" borderId="8" xfId="0" applyBorder="1"/>
    <xf numFmtId="0" fontId="0" fillId="0" borderId="9" xfId="0" applyBorder="1"/>
    <xf numFmtId="0" fontId="11" fillId="4" borderId="10" xfId="0" applyFont="1" applyFill="1" applyBorder="1" applyAlignment="1">
      <alignment wrapText="1"/>
    </xf>
    <xf numFmtId="0" fontId="24" fillId="0" borderId="10" xfId="0" applyFont="1" applyBorder="1"/>
    <xf numFmtId="0" fontId="15" fillId="0" borderId="10" xfId="0" applyFont="1" applyBorder="1"/>
    <xf numFmtId="0" fontId="0" fillId="0" borderId="10" xfId="0" applyBorder="1" applyAlignment="1">
      <alignment horizontal="center"/>
    </xf>
    <xf numFmtId="2" fontId="3" fillId="0" borderId="15" xfId="0" applyNumberFormat="1" applyFont="1" applyBorder="1" applyAlignment="1">
      <alignment horizontal="right"/>
    </xf>
    <xf numFmtId="2" fontId="3" fillId="0" borderId="16" xfId="0" applyNumberFormat="1" applyFont="1" applyBorder="1" applyAlignment="1">
      <alignment horizontal="right"/>
    </xf>
    <xf numFmtId="4" fontId="6" fillId="0" borderId="10" xfId="0" applyNumberFormat="1" applyFont="1" applyBorder="1"/>
    <xf numFmtId="2" fontId="3" fillId="0" borderId="11" xfId="0" applyNumberFormat="1" applyFont="1" applyBorder="1" applyAlignment="1" applyProtection="1">
      <alignment horizontal="right"/>
      <protection hidden="1"/>
    </xf>
    <xf numFmtId="2" fontId="3" fillId="6" borderId="11" xfId="0" applyNumberFormat="1" applyFont="1" applyFill="1" applyBorder="1" applyAlignment="1" applyProtection="1">
      <alignment horizontal="right"/>
      <protection hidden="1"/>
    </xf>
    <xf numFmtId="0" fontId="11" fillId="0" borderId="17" xfId="0" applyFont="1" applyBorder="1"/>
    <xf numFmtId="2" fontId="3" fillId="6" borderId="16" xfId="0" applyNumberFormat="1" applyFont="1" applyFill="1" applyBorder="1" applyAlignment="1" applyProtection="1">
      <alignment horizontal="right"/>
      <protection hidden="1"/>
    </xf>
    <xf numFmtId="0" fontId="5" fillId="4" borderId="10" xfId="0" applyFont="1" applyFill="1" applyBorder="1" applyAlignment="1">
      <alignment wrapText="1"/>
    </xf>
    <xf numFmtId="0" fontId="7" fillId="0" borderId="12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right"/>
    </xf>
  </cellXfs>
  <cellStyles count="2">
    <cellStyle name="Normalny_CENNIK_PL_DETAL_03" xfId="1" xr:uid="{00000000-0005-0000-0000-000000000000}"/>
    <cellStyle name="Звичайний" xfId="0" builtinId="0"/>
  </cellStyles>
  <dxfs count="2">
    <dxf>
      <font>
        <color rgb="FFC00000"/>
      </font>
      <fill>
        <patternFill>
          <bgColor theme="5" tint="0.79998168889431442"/>
        </patternFill>
      </fill>
    </dxf>
    <dxf>
      <font>
        <color rgb="FFC00000"/>
      </font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10</xdr:row>
      <xdr:rowOff>0</xdr:rowOff>
    </xdr:from>
    <xdr:to>
      <xdr:col>0</xdr:col>
      <xdr:colOff>1647825</xdr:colOff>
      <xdr:row>10</xdr:row>
      <xdr:rowOff>0</xdr:rowOff>
    </xdr:to>
    <xdr:pic>
      <xdr:nvPicPr>
        <xdr:cNvPr id="4" name="Obraz 4">
          <a:extLst>
            <a:ext uri="{FF2B5EF4-FFF2-40B4-BE49-F238E27FC236}">
              <a16:creationId xmlns:a16="http://schemas.microsoft.com/office/drawing/2014/main" id="{31F0DF4E-D4E5-4315-81B1-2A458B1D3C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52625"/>
          <a:ext cx="16478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</xdr:colOff>
      <xdr:row>12</xdr:row>
      <xdr:rowOff>103309</xdr:rowOff>
    </xdr:from>
    <xdr:to>
      <xdr:col>0</xdr:col>
      <xdr:colOff>1619251</xdr:colOff>
      <xdr:row>13</xdr:row>
      <xdr:rowOff>28574</xdr:rowOff>
    </xdr:to>
    <xdr:pic>
      <xdr:nvPicPr>
        <xdr:cNvPr id="6" name="Obraz 4">
          <a:extLst>
            <a:ext uri="{FF2B5EF4-FFF2-40B4-BE49-F238E27FC236}">
              <a16:creationId xmlns:a16="http://schemas.microsoft.com/office/drawing/2014/main" id="{B8FD34AD-36BE-4FE8-A7C5-9C436E49B6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2436934"/>
          <a:ext cx="1619250" cy="5729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10</xdr:row>
      <xdr:rowOff>0</xdr:rowOff>
    </xdr:from>
    <xdr:to>
      <xdr:col>0</xdr:col>
      <xdr:colOff>1647825</xdr:colOff>
      <xdr:row>10</xdr:row>
      <xdr:rowOff>0</xdr:rowOff>
    </xdr:to>
    <xdr:pic>
      <xdr:nvPicPr>
        <xdr:cNvPr id="2" name="Obraz 4">
          <a:extLst>
            <a:ext uri="{FF2B5EF4-FFF2-40B4-BE49-F238E27FC236}">
              <a16:creationId xmlns:a16="http://schemas.microsoft.com/office/drawing/2014/main" id="{95CCBABC-15F9-4045-BDEC-DBC0A69EDF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52625"/>
          <a:ext cx="16478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12</xdr:row>
      <xdr:rowOff>113420</xdr:rowOff>
    </xdr:from>
    <xdr:to>
      <xdr:col>0</xdr:col>
      <xdr:colOff>1590675</xdr:colOff>
      <xdr:row>13</xdr:row>
      <xdr:rowOff>28574</xdr:rowOff>
    </xdr:to>
    <xdr:pic>
      <xdr:nvPicPr>
        <xdr:cNvPr id="3" name="Obraz 4">
          <a:extLst>
            <a:ext uri="{FF2B5EF4-FFF2-40B4-BE49-F238E27FC236}">
              <a16:creationId xmlns:a16="http://schemas.microsoft.com/office/drawing/2014/main" id="{DE73604D-944B-4BC3-9230-4352D3C63E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47045"/>
          <a:ext cx="1590675" cy="5628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C92984-65F6-416F-BFE2-86DB855EDD40}">
  <dimension ref="A1:P53"/>
  <sheetViews>
    <sheetView tabSelected="1" topLeftCell="A13" zoomScaleNormal="100" workbookViewId="0">
      <selection activeCell="A22" sqref="A22"/>
    </sheetView>
  </sheetViews>
  <sheetFormatPr defaultRowHeight="14.5" x14ac:dyDescent="0.35"/>
  <cols>
    <col min="1" max="1" width="45.7265625" customWidth="1"/>
    <col min="2" max="2" width="25.7265625" customWidth="1"/>
    <col min="3" max="3" width="7.453125" customWidth="1"/>
    <col min="6" max="6" width="9.26953125" customWidth="1"/>
    <col min="7" max="7" width="13.7265625" customWidth="1"/>
    <col min="8" max="8" width="15.7265625" customWidth="1"/>
    <col min="9" max="9" width="12.54296875" customWidth="1"/>
    <col min="10" max="10" width="0.453125" customWidth="1"/>
    <col min="11" max="12" width="9.1796875" customWidth="1"/>
  </cols>
  <sheetData>
    <row r="1" spans="1:13" ht="15.5" thickBot="1" x14ac:dyDescent="0.4">
      <c r="A1" s="1" t="s">
        <v>46</v>
      </c>
      <c r="B1" s="2"/>
      <c r="C1" s="2"/>
      <c r="D1" s="2"/>
    </row>
    <row r="2" spans="1:13" ht="15" thickBot="1" x14ac:dyDescent="0.4">
      <c r="A2" s="7" t="s">
        <v>8</v>
      </c>
      <c r="B2" s="8"/>
      <c r="C2" s="2"/>
      <c r="D2" s="2"/>
    </row>
    <row r="5" spans="1:13" ht="15" thickBot="1" x14ac:dyDescent="0.4">
      <c r="A5" s="7"/>
      <c r="B5" s="9" t="s">
        <v>7</v>
      </c>
      <c r="C5" s="2"/>
      <c r="D5" s="2"/>
    </row>
    <row r="6" spans="1:13" x14ac:dyDescent="0.35">
      <c r="A6" s="7" t="s">
        <v>1</v>
      </c>
      <c r="B6" s="35"/>
      <c r="C6" s="36"/>
      <c r="D6" s="37"/>
    </row>
    <row r="7" spans="1:13" x14ac:dyDescent="0.35">
      <c r="A7" s="7" t="s">
        <v>2</v>
      </c>
      <c r="B7" s="38"/>
      <c r="C7" s="39"/>
      <c r="D7" s="40"/>
    </row>
    <row r="8" spans="1:13" ht="15" thickBot="1" x14ac:dyDescent="0.4">
      <c r="A8" s="7" t="s">
        <v>3</v>
      </c>
      <c r="B8" s="41"/>
      <c r="C8" s="42"/>
      <c r="D8" s="43"/>
      <c r="F8" s="46"/>
    </row>
    <row r="9" spans="1:13" ht="15" thickBot="1" x14ac:dyDescent="0.4">
      <c r="A9" s="7" t="s">
        <v>4</v>
      </c>
      <c r="B9" s="44" t="str">
        <f ca="1">YEAR(TODAY())&amp;"-"&amp;IF(LEN(MONTH(TODAY()))&gt;1,MONTH(TODAY()),"0"&amp;MONTH(TODAY()))&amp;"-"&amp;DAY(TODAY())</f>
        <v>2023-04-19</v>
      </c>
      <c r="C9" s="2"/>
      <c r="D9" s="2"/>
    </row>
    <row r="10" spans="1:13" x14ac:dyDescent="0.35">
      <c r="A10" s="10"/>
      <c r="E10" s="45"/>
    </row>
    <row r="13" spans="1:13" ht="50" x14ac:dyDescent="0.35">
      <c r="D13" s="23" t="s">
        <v>21</v>
      </c>
      <c r="E13" s="32" t="s">
        <v>15</v>
      </c>
      <c r="I13" s="12" t="s">
        <v>0</v>
      </c>
      <c r="K13" s="4"/>
      <c r="L13" s="5"/>
      <c r="M13" s="6"/>
    </row>
    <row r="14" spans="1:13" x14ac:dyDescent="0.35">
      <c r="D14" s="14" t="s">
        <v>24</v>
      </c>
      <c r="E14" s="14" t="s">
        <v>25</v>
      </c>
      <c r="I14" s="34" t="s">
        <v>26</v>
      </c>
      <c r="K14" s="4"/>
      <c r="L14" s="5"/>
      <c r="M14" s="6"/>
    </row>
    <row r="15" spans="1:13" x14ac:dyDescent="0.35">
      <c r="A15" s="13" t="s">
        <v>5</v>
      </c>
      <c r="B15" s="29" t="s">
        <v>10</v>
      </c>
      <c r="C15" s="11" t="s">
        <v>9</v>
      </c>
      <c r="D15" s="71">
        <v>125</v>
      </c>
      <c r="E15" s="71"/>
      <c r="I15" s="3"/>
      <c r="K15" s="15"/>
      <c r="L15" s="16"/>
      <c r="M15" s="17"/>
    </row>
    <row r="16" spans="1:13" x14ac:dyDescent="0.35">
      <c r="A16" s="18" t="s">
        <v>65</v>
      </c>
      <c r="B16" s="19" t="s">
        <v>49</v>
      </c>
      <c r="C16" s="20">
        <v>1</v>
      </c>
      <c r="D16" s="31"/>
      <c r="E16" s="21"/>
      <c r="H16" s="33"/>
      <c r="I16" s="26">
        <v>58.21</v>
      </c>
      <c r="J16">
        <f>SUM(D16:E16)*I16</f>
        <v>0</v>
      </c>
      <c r="K16" s="4"/>
      <c r="L16" s="5"/>
      <c r="M16" s="6"/>
    </row>
    <row r="17" spans="1:13" x14ac:dyDescent="0.35">
      <c r="A17" s="18" t="s">
        <v>42</v>
      </c>
      <c r="B17" s="59" t="s">
        <v>50</v>
      </c>
      <c r="C17" s="20">
        <v>1</v>
      </c>
      <c r="D17" s="21"/>
      <c r="E17" s="21"/>
      <c r="H17" s="33"/>
      <c r="I17" s="26">
        <v>6.62</v>
      </c>
      <c r="J17">
        <f>SUM(D17:E17)*I17</f>
        <v>0</v>
      </c>
      <c r="K17" s="4"/>
      <c r="L17" s="5"/>
      <c r="M17" s="6"/>
    </row>
    <row r="18" spans="1:13" x14ac:dyDescent="0.35">
      <c r="A18" s="18" t="s">
        <v>60</v>
      </c>
      <c r="B18" s="59" t="s">
        <v>51</v>
      </c>
      <c r="C18" s="20">
        <v>1</v>
      </c>
      <c r="D18" s="21"/>
      <c r="E18" s="21"/>
      <c r="H18" s="33"/>
      <c r="I18" s="26">
        <v>10.29</v>
      </c>
      <c r="J18">
        <f>SUM(D18:E18)*I18</f>
        <v>0</v>
      </c>
      <c r="K18" s="4"/>
      <c r="L18" s="5"/>
      <c r="M18" s="6"/>
    </row>
    <row r="19" spans="1:13" x14ac:dyDescent="0.35">
      <c r="A19" s="18" t="s">
        <v>61</v>
      </c>
      <c r="B19" s="59" t="s">
        <v>52</v>
      </c>
      <c r="C19" s="20">
        <v>1</v>
      </c>
      <c r="D19" s="21"/>
      <c r="E19" s="21"/>
      <c r="H19" s="33"/>
      <c r="I19" s="26">
        <v>7.34</v>
      </c>
      <c r="J19">
        <f t="shared" ref="J19:J33" si="0">SUM(D19:E19)*I19</f>
        <v>0</v>
      </c>
      <c r="K19" s="4"/>
      <c r="L19" s="5"/>
      <c r="M19" s="6"/>
    </row>
    <row r="20" spans="1:13" x14ac:dyDescent="0.35">
      <c r="A20" s="18" t="s">
        <v>30</v>
      </c>
      <c r="B20" s="19" t="s">
        <v>53</v>
      </c>
      <c r="C20" s="20">
        <v>1</v>
      </c>
      <c r="D20" s="21"/>
      <c r="E20" s="21"/>
      <c r="H20" s="33"/>
      <c r="I20" s="26">
        <v>20.63</v>
      </c>
      <c r="J20">
        <f t="shared" si="0"/>
        <v>0</v>
      </c>
      <c r="K20" s="4"/>
      <c r="L20" s="5"/>
      <c r="M20" s="6"/>
    </row>
    <row r="21" spans="1:13" x14ac:dyDescent="0.35">
      <c r="A21" s="18" t="s">
        <v>62</v>
      </c>
      <c r="B21" s="19" t="s">
        <v>54</v>
      </c>
      <c r="C21" s="20">
        <v>1</v>
      </c>
      <c r="D21" s="21"/>
      <c r="E21" s="21"/>
      <c r="H21" s="33"/>
      <c r="I21" s="26">
        <v>46.86</v>
      </c>
      <c r="J21">
        <f t="shared" si="0"/>
        <v>0</v>
      </c>
      <c r="K21" s="4"/>
      <c r="L21" s="5"/>
      <c r="M21" s="6"/>
    </row>
    <row r="22" spans="1:13" x14ac:dyDescent="0.35">
      <c r="A22" s="18" t="s">
        <v>43</v>
      </c>
      <c r="B22" s="19" t="s">
        <v>55</v>
      </c>
      <c r="C22" s="20">
        <v>1</v>
      </c>
      <c r="D22" s="21"/>
      <c r="E22" s="21"/>
      <c r="H22" s="33"/>
      <c r="I22" s="26">
        <v>20.82</v>
      </c>
      <c r="J22">
        <f>SUM(D22:E22)*I22</f>
        <v>0</v>
      </c>
      <c r="K22" s="4"/>
      <c r="L22" s="5"/>
      <c r="M22" s="6"/>
    </row>
    <row r="23" spans="1:13" x14ac:dyDescent="0.35">
      <c r="A23" s="18" t="s">
        <v>63</v>
      </c>
      <c r="B23" s="19" t="s">
        <v>56</v>
      </c>
      <c r="C23" s="20">
        <v>1</v>
      </c>
      <c r="D23" s="21"/>
      <c r="E23" s="21"/>
      <c r="H23" s="33"/>
      <c r="I23" s="26">
        <v>17.190000000000001</v>
      </c>
      <c r="J23">
        <f t="shared" si="0"/>
        <v>0</v>
      </c>
      <c r="K23" s="4"/>
      <c r="L23" s="5"/>
      <c r="M23" s="6"/>
    </row>
    <row r="24" spans="1:13" x14ac:dyDescent="0.35">
      <c r="A24" s="18" t="s">
        <v>64</v>
      </c>
      <c r="B24" s="19" t="s">
        <v>57</v>
      </c>
      <c r="C24" s="20">
        <v>1</v>
      </c>
      <c r="D24" s="21"/>
      <c r="E24" s="21"/>
      <c r="H24" s="33"/>
      <c r="I24" s="26">
        <v>143.91</v>
      </c>
      <c r="J24">
        <f t="shared" si="0"/>
        <v>0</v>
      </c>
      <c r="K24" s="4"/>
      <c r="L24" s="5"/>
      <c r="M24" s="6"/>
    </row>
    <row r="25" spans="1:13" ht="31.5" x14ac:dyDescent="0.35">
      <c r="A25" s="70" t="s">
        <v>87</v>
      </c>
      <c r="B25" s="19" t="s">
        <v>58</v>
      </c>
      <c r="C25" s="20">
        <v>1</v>
      </c>
      <c r="D25" s="21"/>
      <c r="E25" s="21"/>
      <c r="H25" s="33"/>
      <c r="I25" s="64">
        <v>7.34</v>
      </c>
      <c r="J25">
        <f t="shared" si="0"/>
        <v>0</v>
      </c>
      <c r="K25" s="4"/>
      <c r="L25" s="5"/>
      <c r="M25" s="6"/>
    </row>
    <row r="26" spans="1:13" x14ac:dyDescent="0.35">
      <c r="A26" s="18" t="s">
        <v>88</v>
      </c>
      <c r="B26" s="19" t="s">
        <v>59</v>
      </c>
      <c r="C26" s="20">
        <v>1</v>
      </c>
      <c r="D26" s="21"/>
      <c r="E26" s="21"/>
      <c r="H26" s="33"/>
      <c r="I26" s="64">
        <v>21.97</v>
      </c>
      <c r="J26">
        <f>SUM(D26:E26)*I26</f>
        <v>0</v>
      </c>
      <c r="K26" s="4"/>
      <c r="L26" s="5"/>
      <c r="M26" s="6"/>
    </row>
    <row r="27" spans="1:13" x14ac:dyDescent="0.35">
      <c r="A27" s="13" t="s">
        <v>6</v>
      </c>
      <c r="D27" s="72">
        <v>80</v>
      </c>
      <c r="E27" s="72"/>
      <c r="I27" s="3"/>
      <c r="K27" s="4"/>
      <c r="L27" s="5"/>
      <c r="M27" s="6"/>
    </row>
    <row r="28" spans="1:13" x14ac:dyDescent="0.35">
      <c r="A28" s="60" t="s">
        <v>31</v>
      </c>
      <c r="B28" s="61" t="s">
        <v>66</v>
      </c>
      <c r="C28" s="62">
        <v>1</v>
      </c>
      <c r="D28" s="31"/>
      <c r="E28" s="31"/>
      <c r="I28" s="26">
        <v>16.14</v>
      </c>
      <c r="J28">
        <f t="shared" si="0"/>
        <v>0</v>
      </c>
      <c r="K28" s="4"/>
      <c r="L28" s="5"/>
      <c r="M28" s="6"/>
    </row>
    <row r="29" spans="1:13" x14ac:dyDescent="0.35">
      <c r="A29" s="18" t="s">
        <v>22</v>
      </c>
      <c r="B29" s="25" t="s">
        <v>67</v>
      </c>
      <c r="C29" s="20">
        <v>1</v>
      </c>
      <c r="D29" s="21"/>
      <c r="E29" s="21"/>
      <c r="I29" s="63">
        <v>48.41</v>
      </c>
      <c r="J29">
        <f t="shared" si="0"/>
        <v>0</v>
      </c>
      <c r="K29" s="4"/>
      <c r="L29" s="5"/>
      <c r="M29" s="6"/>
    </row>
    <row r="30" spans="1:13" x14ac:dyDescent="0.35">
      <c r="A30" s="18" t="s">
        <v>29</v>
      </c>
      <c r="B30" s="25" t="s">
        <v>68</v>
      </c>
      <c r="C30" s="20">
        <v>1</v>
      </c>
      <c r="D30" s="21"/>
      <c r="E30" s="21"/>
      <c r="I30" s="26">
        <v>12.38</v>
      </c>
      <c r="J30">
        <f t="shared" si="0"/>
        <v>0</v>
      </c>
      <c r="K30" s="4"/>
      <c r="L30" s="5"/>
      <c r="M30" s="6"/>
    </row>
    <row r="31" spans="1:13" x14ac:dyDescent="0.35">
      <c r="A31" s="22" t="s">
        <v>27</v>
      </c>
      <c r="B31" s="25" t="s">
        <v>69</v>
      </c>
      <c r="C31" s="20">
        <v>1</v>
      </c>
      <c r="D31" s="21"/>
      <c r="E31" s="21"/>
      <c r="I31" s="26">
        <v>15.54</v>
      </c>
      <c r="J31">
        <f t="shared" si="0"/>
        <v>0</v>
      </c>
      <c r="K31" s="4"/>
      <c r="L31" s="5"/>
      <c r="M31" s="6"/>
    </row>
    <row r="32" spans="1:13" x14ac:dyDescent="0.35">
      <c r="A32" s="18" t="s">
        <v>28</v>
      </c>
      <c r="B32" s="25" t="s">
        <v>70</v>
      </c>
      <c r="C32" s="20">
        <v>1</v>
      </c>
      <c r="D32" s="21"/>
      <c r="E32" s="21"/>
      <c r="I32" s="26">
        <v>85.11</v>
      </c>
      <c r="J32">
        <f t="shared" si="0"/>
        <v>0</v>
      </c>
      <c r="K32" s="4"/>
      <c r="L32" s="5"/>
      <c r="M32" s="6"/>
    </row>
    <row r="33" spans="1:16" x14ac:dyDescent="0.35">
      <c r="A33" s="18" t="s">
        <v>23</v>
      </c>
      <c r="B33" s="25" t="s">
        <v>71</v>
      </c>
      <c r="C33" s="20">
        <v>1</v>
      </c>
      <c r="D33" s="21"/>
      <c r="E33" s="21"/>
      <c r="I33" s="64">
        <v>7.52</v>
      </c>
      <c r="J33">
        <f t="shared" si="0"/>
        <v>0</v>
      </c>
      <c r="K33" s="4"/>
      <c r="L33" s="5"/>
      <c r="M33" s="6"/>
    </row>
    <row r="34" spans="1:16" x14ac:dyDescent="0.35">
      <c r="A34" s="13" t="s">
        <v>33</v>
      </c>
      <c r="B34" s="68"/>
      <c r="C34" s="20"/>
      <c r="D34" s="21"/>
      <c r="E34" s="21"/>
      <c r="I34" s="64"/>
      <c r="K34" s="4"/>
      <c r="L34" s="5"/>
      <c r="M34" s="6"/>
    </row>
    <row r="35" spans="1:16" x14ac:dyDescent="0.35">
      <c r="A35" s="22" t="s">
        <v>37</v>
      </c>
      <c r="B35" s="25"/>
      <c r="C35" s="20">
        <v>1</v>
      </c>
      <c r="D35" s="31"/>
      <c r="I35" s="66">
        <v>0.3</v>
      </c>
      <c r="J35">
        <f>SUM(D35)*I35</f>
        <v>0</v>
      </c>
      <c r="K35" s="4"/>
      <c r="L35" s="5"/>
      <c r="M35" s="6"/>
    </row>
    <row r="36" spans="1:16" x14ac:dyDescent="0.35">
      <c r="A36" s="22" t="s">
        <v>38</v>
      </c>
      <c r="B36" s="25"/>
      <c r="C36" s="20">
        <v>1</v>
      </c>
      <c r="D36" s="31"/>
      <c r="I36" s="66">
        <v>0.46</v>
      </c>
      <c r="J36">
        <f t="shared" ref="J36:J45" si="1">SUM(D36)*I36</f>
        <v>0</v>
      </c>
      <c r="K36" s="4"/>
      <c r="L36" s="5"/>
      <c r="M36" s="6"/>
    </row>
    <row r="37" spans="1:16" x14ac:dyDescent="0.35">
      <c r="A37" s="22" t="s">
        <v>39</v>
      </c>
      <c r="B37" s="25"/>
      <c r="C37" s="20">
        <v>1</v>
      </c>
      <c r="D37" s="31"/>
      <c r="I37" s="66">
        <v>0.5</v>
      </c>
      <c r="J37">
        <f t="shared" si="1"/>
        <v>0</v>
      </c>
      <c r="K37" s="4"/>
      <c r="L37" s="5"/>
      <c r="M37" s="6"/>
    </row>
    <row r="38" spans="1:16" x14ac:dyDescent="0.35">
      <c r="A38" s="22" t="s">
        <v>40</v>
      </c>
      <c r="B38" s="25"/>
      <c r="C38" s="20">
        <v>1</v>
      </c>
      <c r="D38" s="31"/>
      <c r="I38" s="66">
        <v>0.53</v>
      </c>
      <c r="J38">
        <f t="shared" si="1"/>
        <v>0</v>
      </c>
      <c r="K38" s="4"/>
      <c r="L38" s="5"/>
      <c r="M38" s="6"/>
    </row>
    <row r="39" spans="1:16" x14ac:dyDescent="0.35">
      <c r="A39" s="22" t="s">
        <v>41</v>
      </c>
      <c r="B39" s="65"/>
      <c r="C39" s="20">
        <v>1</v>
      </c>
      <c r="D39" s="31"/>
      <c r="I39" s="67">
        <v>0.03</v>
      </c>
      <c r="J39">
        <f t="shared" si="1"/>
        <v>0</v>
      </c>
    </row>
    <row r="40" spans="1:16" x14ac:dyDescent="0.35">
      <c r="A40" s="22" t="s">
        <v>44</v>
      </c>
      <c r="B40" s="25" t="s">
        <v>45</v>
      </c>
      <c r="C40" s="20">
        <v>1</v>
      </c>
      <c r="D40" s="31"/>
      <c r="I40" s="69">
        <v>5.29</v>
      </c>
      <c r="J40">
        <f t="shared" si="1"/>
        <v>0</v>
      </c>
    </row>
    <row r="41" spans="1:16" x14ac:dyDescent="0.35">
      <c r="A41" s="22" t="s">
        <v>34</v>
      </c>
      <c r="B41" s="25" t="s">
        <v>72</v>
      </c>
      <c r="C41" s="20">
        <v>1</v>
      </c>
      <c r="D41" s="31"/>
      <c r="I41" s="69">
        <v>8.6199999999999992</v>
      </c>
      <c r="J41">
        <f t="shared" si="1"/>
        <v>0</v>
      </c>
    </row>
    <row r="42" spans="1:16" x14ac:dyDescent="0.35">
      <c r="A42" s="18" t="s">
        <v>35</v>
      </c>
      <c r="B42" s="25" t="s">
        <v>73</v>
      </c>
      <c r="C42" s="20">
        <v>1</v>
      </c>
      <c r="D42" s="31"/>
      <c r="I42" s="69">
        <v>23.25</v>
      </c>
      <c r="J42">
        <f t="shared" si="1"/>
        <v>0</v>
      </c>
    </row>
    <row r="43" spans="1:16" x14ac:dyDescent="0.35">
      <c r="A43" s="18" t="s">
        <v>76</v>
      </c>
      <c r="B43" s="25" t="s">
        <v>74</v>
      </c>
      <c r="C43" s="20">
        <v>1</v>
      </c>
      <c r="D43" s="31"/>
      <c r="I43" s="69">
        <v>3.15</v>
      </c>
      <c r="J43">
        <f t="shared" si="1"/>
        <v>0</v>
      </c>
    </row>
    <row r="44" spans="1:16" x14ac:dyDescent="0.35">
      <c r="A44" s="18" t="s">
        <v>77</v>
      </c>
      <c r="B44" s="25" t="s">
        <v>75</v>
      </c>
      <c r="C44" s="20">
        <v>1</v>
      </c>
      <c r="D44" s="31"/>
      <c r="I44" s="69">
        <v>10.74</v>
      </c>
      <c r="J44">
        <f t="shared" si="1"/>
        <v>0</v>
      </c>
    </row>
    <row r="45" spans="1:16" x14ac:dyDescent="0.35">
      <c r="A45" s="18" t="s">
        <v>36</v>
      </c>
      <c r="B45" s="25" t="s">
        <v>74</v>
      </c>
      <c r="C45" s="20">
        <v>1</v>
      </c>
      <c r="D45" s="31"/>
      <c r="I45" s="69">
        <v>3.15</v>
      </c>
      <c r="J45">
        <f t="shared" si="1"/>
        <v>0</v>
      </c>
      <c r="N45" s="4"/>
      <c r="O45" s="5"/>
      <c r="P45" s="6"/>
    </row>
    <row r="46" spans="1:16" ht="15" thickBot="1" x14ac:dyDescent="0.4">
      <c r="A46" s="11" t="s">
        <v>12</v>
      </c>
      <c r="B46" s="24"/>
      <c r="C46" s="28"/>
      <c r="N46" s="4"/>
      <c r="O46" s="5"/>
      <c r="P46" s="6"/>
    </row>
    <row r="47" spans="1:16" x14ac:dyDescent="0.35">
      <c r="A47" s="73" t="s">
        <v>13</v>
      </c>
      <c r="B47" s="73"/>
      <c r="C47" s="30"/>
      <c r="F47" s="47" t="s">
        <v>11</v>
      </c>
      <c r="G47" s="48"/>
      <c r="H47" s="49"/>
    </row>
    <row r="48" spans="1:16" x14ac:dyDescent="0.35">
      <c r="A48" s="11" t="s">
        <v>14</v>
      </c>
      <c r="B48" s="27"/>
      <c r="C48" s="27"/>
      <c r="F48" s="50"/>
      <c r="H48" s="51"/>
    </row>
    <row r="49" spans="2:8" x14ac:dyDescent="0.35">
      <c r="B49" s="2"/>
      <c r="C49" s="2"/>
      <c r="F49" s="52" t="s">
        <v>16</v>
      </c>
      <c r="H49" s="53">
        <f>SUM(J16:J45)+SUM(P33:P1048576)</f>
        <v>0</v>
      </c>
    </row>
    <row r="50" spans="2:8" x14ac:dyDescent="0.35">
      <c r="F50" s="54" t="s">
        <v>19</v>
      </c>
      <c r="H50" s="55">
        <v>0</v>
      </c>
    </row>
    <row r="51" spans="2:8" x14ac:dyDescent="0.35">
      <c r="F51" s="52" t="s">
        <v>20</v>
      </c>
      <c r="H51" s="51">
        <f>H49-(H49*H50)</f>
        <v>0</v>
      </c>
    </row>
    <row r="52" spans="2:8" x14ac:dyDescent="0.35">
      <c r="F52" s="52" t="s">
        <v>17</v>
      </c>
      <c r="H52" s="51">
        <v>0</v>
      </c>
    </row>
    <row r="53" spans="2:8" ht="15" thickBot="1" x14ac:dyDescent="0.4">
      <c r="F53" s="56" t="s">
        <v>18</v>
      </c>
      <c r="G53" s="57"/>
      <c r="H53" s="58">
        <f>H51*H52</f>
        <v>0</v>
      </c>
    </row>
  </sheetData>
  <sheetProtection algorithmName="SHA-512" hashValue="vqTmYuf6XXeg84XEJbiIJ/IGabgDpolgM38mmuU1Rg+LcAJERrq+JZv0x97H7I8jhYwgVRlty+Tak7iE1rD8ew==" saltValue="zAoub4F8DMqFilKi1v2ogg==" spinCount="100000" sheet="1" objects="1" scenarios="1"/>
  <protectedRanges>
    <protectedRange sqref="H52" name="Діапазон2"/>
    <protectedRange sqref="H50" name="Діапазон1"/>
  </protectedRanges>
  <mergeCells count="3">
    <mergeCell ref="D15:E15"/>
    <mergeCell ref="D27:E27"/>
    <mergeCell ref="A47:B47"/>
  </mergeCells>
  <conditionalFormatting sqref="B39">
    <cfRule type="expression" dxfId="1" priority="3" stopIfTrue="1">
      <formula>B39-ROUND(B39,0)&lt;&gt;0</formula>
    </cfRule>
  </conditionalFormatting>
  <pageMargins left="0.7" right="0.7" top="0.75" bottom="0.75" header="0.3" footer="0.3"/>
  <pageSetup paperSize="9" scale="51" orientation="portrait" r:id="rId1"/>
  <colBreaks count="1" manualBreakCount="1">
    <brk id="13" max="49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8113E4-99A7-457B-A518-9D971C5E5E9C}">
  <dimension ref="A1:P50"/>
  <sheetViews>
    <sheetView topLeftCell="A28" zoomScaleNormal="100" workbookViewId="0">
      <selection activeCell="A22" sqref="A22"/>
    </sheetView>
  </sheetViews>
  <sheetFormatPr defaultColWidth="9.1796875" defaultRowHeight="14.5" x14ac:dyDescent="0.35"/>
  <cols>
    <col min="1" max="1" width="48" customWidth="1"/>
    <col min="2" max="2" width="25.7265625" customWidth="1"/>
    <col min="3" max="3" width="7.453125" customWidth="1"/>
    <col min="6" max="6" width="9.26953125" customWidth="1"/>
    <col min="7" max="7" width="13.7265625" customWidth="1"/>
    <col min="8" max="8" width="15.7265625" customWidth="1"/>
    <col min="9" max="9" width="8.54296875" customWidth="1"/>
    <col min="10" max="10" width="0.26953125" customWidth="1"/>
    <col min="11" max="12" width="9.1796875" customWidth="1"/>
  </cols>
  <sheetData>
    <row r="1" spans="1:13" ht="15.5" thickBot="1" x14ac:dyDescent="0.4">
      <c r="A1" s="1" t="s">
        <v>47</v>
      </c>
      <c r="B1" s="2"/>
      <c r="C1" s="2"/>
      <c r="D1" s="2"/>
    </row>
    <row r="2" spans="1:13" ht="15" thickBot="1" x14ac:dyDescent="0.4">
      <c r="A2" s="7" t="s">
        <v>8</v>
      </c>
      <c r="B2" s="8"/>
      <c r="C2" s="2"/>
      <c r="D2" s="2"/>
    </row>
    <row r="5" spans="1:13" ht="15" thickBot="1" x14ac:dyDescent="0.4">
      <c r="A5" s="7"/>
      <c r="B5" s="9" t="s">
        <v>7</v>
      </c>
      <c r="C5" s="2"/>
      <c r="D5" s="2"/>
    </row>
    <row r="6" spans="1:13" x14ac:dyDescent="0.35">
      <c r="A6" s="7" t="s">
        <v>1</v>
      </c>
      <c r="B6" s="35"/>
      <c r="C6" s="36"/>
      <c r="D6" s="37"/>
    </row>
    <row r="7" spans="1:13" x14ac:dyDescent="0.35">
      <c r="A7" s="7" t="s">
        <v>2</v>
      </c>
      <c r="B7" s="38"/>
      <c r="C7" s="39"/>
      <c r="D7" s="40"/>
    </row>
    <row r="8" spans="1:13" ht="15" thickBot="1" x14ac:dyDescent="0.4">
      <c r="A8" s="7" t="s">
        <v>3</v>
      </c>
      <c r="B8" s="41"/>
      <c r="C8" s="42"/>
      <c r="D8" s="43"/>
      <c r="F8" s="46"/>
    </row>
    <row r="9" spans="1:13" ht="15" thickBot="1" x14ac:dyDescent="0.4">
      <c r="A9" s="7" t="s">
        <v>4</v>
      </c>
      <c r="B9" s="44" t="str">
        <f ca="1">YEAR(TODAY())&amp;"-"&amp;IF(LEN(MONTH(TODAY()))&gt;1,MONTH(TODAY()),"0"&amp;MONTH(TODAY()))&amp;"-"&amp;DAY(TODAY())</f>
        <v>2023-04-19</v>
      </c>
      <c r="C9" s="2"/>
      <c r="D9" s="2"/>
    </row>
    <row r="10" spans="1:13" x14ac:dyDescent="0.35">
      <c r="A10" s="10"/>
      <c r="E10" s="45"/>
    </row>
    <row r="13" spans="1:13" ht="50" x14ac:dyDescent="0.35">
      <c r="D13" s="23" t="s">
        <v>21</v>
      </c>
      <c r="E13" s="32" t="s">
        <v>15</v>
      </c>
      <c r="I13" s="12" t="s">
        <v>0</v>
      </c>
      <c r="K13" s="4"/>
      <c r="L13" s="5"/>
      <c r="M13" s="6"/>
    </row>
    <row r="14" spans="1:13" x14ac:dyDescent="0.35">
      <c r="D14" s="14" t="s">
        <v>24</v>
      </c>
      <c r="E14" s="14" t="s">
        <v>25</v>
      </c>
      <c r="I14" s="34" t="s">
        <v>26</v>
      </c>
      <c r="K14" s="4"/>
      <c r="L14" s="5"/>
      <c r="M14" s="6"/>
    </row>
    <row r="15" spans="1:13" x14ac:dyDescent="0.35">
      <c r="A15" s="13" t="s">
        <v>5</v>
      </c>
      <c r="B15" s="29" t="s">
        <v>10</v>
      </c>
      <c r="C15" s="11" t="s">
        <v>9</v>
      </c>
      <c r="D15" s="71">
        <v>125</v>
      </c>
      <c r="E15" s="71"/>
      <c r="I15" s="3"/>
      <c r="K15" s="15"/>
      <c r="L15" s="16"/>
      <c r="M15" s="17"/>
    </row>
    <row r="16" spans="1:13" x14ac:dyDescent="0.35">
      <c r="A16" s="18" t="s">
        <v>65</v>
      </c>
      <c r="B16" s="19" t="s">
        <v>49</v>
      </c>
      <c r="C16" s="20">
        <v>1</v>
      </c>
      <c r="D16" s="31"/>
      <c r="E16" s="21"/>
      <c r="H16" s="33"/>
      <c r="I16" s="26">
        <v>58.21</v>
      </c>
      <c r="J16">
        <f>SUM(D16:E16)*I16</f>
        <v>0</v>
      </c>
      <c r="K16" s="4"/>
      <c r="L16" s="5"/>
      <c r="M16" s="6"/>
    </row>
    <row r="17" spans="1:13" x14ac:dyDescent="0.35">
      <c r="A17" s="18" t="s">
        <v>42</v>
      </c>
      <c r="B17" s="59" t="s">
        <v>50</v>
      </c>
      <c r="C17" s="20">
        <v>1</v>
      </c>
      <c r="D17" s="21"/>
      <c r="E17" s="21"/>
      <c r="H17" s="33"/>
      <c r="I17" s="26">
        <v>6.62</v>
      </c>
      <c r="J17">
        <f t="shared" ref="J17:J30" si="0">SUM(D17:E17)*I17</f>
        <v>0</v>
      </c>
      <c r="K17" s="4"/>
      <c r="L17" s="5"/>
      <c r="M17" s="6"/>
    </row>
    <row r="18" spans="1:13" x14ac:dyDescent="0.35">
      <c r="A18" s="18" t="s">
        <v>60</v>
      </c>
      <c r="B18" s="59" t="s">
        <v>51</v>
      </c>
      <c r="C18" s="20">
        <v>1</v>
      </c>
      <c r="D18" s="21"/>
      <c r="E18" s="21"/>
      <c r="H18" s="33"/>
      <c r="I18" s="26">
        <v>10.29</v>
      </c>
      <c r="J18">
        <f>SUM(D18:E18)*I18</f>
        <v>0</v>
      </c>
      <c r="K18" s="4"/>
      <c r="L18" s="5"/>
      <c r="M18" s="6"/>
    </row>
    <row r="19" spans="1:13" x14ac:dyDescent="0.35">
      <c r="A19" s="18" t="s">
        <v>61</v>
      </c>
      <c r="B19" s="59" t="s">
        <v>52</v>
      </c>
      <c r="C19" s="20">
        <v>1</v>
      </c>
      <c r="D19" s="21"/>
      <c r="E19" s="21"/>
      <c r="H19" s="33"/>
      <c r="I19" s="26">
        <v>7.34</v>
      </c>
      <c r="J19">
        <f t="shared" si="0"/>
        <v>0</v>
      </c>
      <c r="K19" s="4"/>
      <c r="L19" s="5"/>
      <c r="M19" s="6"/>
    </row>
    <row r="20" spans="1:13" x14ac:dyDescent="0.35">
      <c r="A20" s="18" t="s">
        <v>30</v>
      </c>
      <c r="B20" s="19" t="s">
        <v>53</v>
      </c>
      <c r="C20" s="20">
        <v>1</v>
      </c>
      <c r="D20" s="21"/>
      <c r="E20" s="21"/>
      <c r="H20" s="33"/>
      <c r="I20" s="26">
        <v>20.63</v>
      </c>
      <c r="J20">
        <f t="shared" si="0"/>
        <v>0</v>
      </c>
      <c r="K20" s="4"/>
      <c r="L20" s="5"/>
      <c r="M20" s="6"/>
    </row>
    <row r="21" spans="1:13" x14ac:dyDescent="0.35">
      <c r="A21" s="18" t="s">
        <v>62</v>
      </c>
      <c r="B21" s="19" t="s">
        <v>54</v>
      </c>
      <c r="C21" s="20">
        <v>1</v>
      </c>
      <c r="D21" s="21"/>
      <c r="E21" s="21"/>
      <c r="H21" s="33"/>
      <c r="I21" s="26">
        <v>46.86</v>
      </c>
      <c r="J21">
        <f t="shared" si="0"/>
        <v>0</v>
      </c>
      <c r="K21" s="4"/>
      <c r="L21" s="5"/>
      <c r="M21" s="6"/>
    </row>
    <row r="22" spans="1:13" x14ac:dyDescent="0.35">
      <c r="A22" s="18" t="s">
        <v>43</v>
      </c>
      <c r="B22" s="19" t="s">
        <v>78</v>
      </c>
      <c r="C22" s="20">
        <v>1</v>
      </c>
      <c r="D22" s="21"/>
      <c r="E22" s="21"/>
      <c r="H22" s="33"/>
      <c r="I22" s="26">
        <v>20.82</v>
      </c>
      <c r="J22">
        <f>SUM(D22:E22)*I22</f>
        <v>0</v>
      </c>
      <c r="K22" s="4"/>
      <c r="L22" s="5"/>
      <c r="M22" s="6"/>
    </row>
    <row r="23" spans="1:13" x14ac:dyDescent="0.35">
      <c r="A23" s="18" t="s">
        <v>86</v>
      </c>
      <c r="B23" s="19" t="s">
        <v>57</v>
      </c>
      <c r="C23" s="20">
        <v>1</v>
      </c>
      <c r="D23" s="21"/>
      <c r="E23" s="21"/>
      <c r="H23" s="33"/>
      <c r="I23" s="26">
        <v>143.91</v>
      </c>
      <c r="J23">
        <f t="shared" si="0"/>
        <v>0</v>
      </c>
      <c r="K23" s="4"/>
      <c r="L23" s="5"/>
      <c r="M23" s="6"/>
    </row>
    <row r="24" spans="1:13" ht="31.5" x14ac:dyDescent="0.35">
      <c r="A24" s="70" t="s">
        <v>87</v>
      </c>
      <c r="B24" s="19" t="s">
        <v>58</v>
      </c>
      <c r="C24" s="20">
        <v>1</v>
      </c>
      <c r="D24" s="21"/>
      <c r="E24" s="21"/>
      <c r="H24" s="33"/>
      <c r="I24" s="64">
        <v>7.34</v>
      </c>
      <c r="J24">
        <f t="shared" si="0"/>
        <v>0</v>
      </c>
      <c r="K24" s="4"/>
      <c r="L24" s="5"/>
      <c r="M24" s="6"/>
    </row>
    <row r="25" spans="1:13" x14ac:dyDescent="0.35">
      <c r="A25" s="18" t="s">
        <v>88</v>
      </c>
      <c r="B25" s="19" t="s">
        <v>32</v>
      </c>
      <c r="C25" s="20">
        <v>1</v>
      </c>
      <c r="D25" s="21"/>
      <c r="E25" s="21"/>
      <c r="H25" s="33"/>
      <c r="I25" s="64">
        <v>21.97</v>
      </c>
      <c r="J25">
        <f t="shared" si="0"/>
        <v>0</v>
      </c>
      <c r="K25" s="4"/>
      <c r="L25" s="5"/>
      <c r="M25" s="6"/>
    </row>
    <row r="26" spans="1:13" x14ac:dyDescent="0.35">
      <c r="A26" s="13" t="s">
        <v>6</v>
      </c>
      <c r="D26" s="72" t="s">
        <v>48</v>
      </c>
      <c r="E26" s="72"/>
      <c r="I26" s="3"/>
      <c r="K26" s="4"/>
      <c r="L26" s="5"/>
      <c r="M26" s="6"/>
    </row>
    <row r="27" spans="1:13" x14ac:dyDescent="0.35">
      <c r="A27" s="18" t="s">
        <v>83</v>
      </c>
      <c r="B27" s="25" t="s">
        <v>79</v>
      </c>
      <c r="C27" s="20">
        <v>1</v>
      </c>
      <c r="D27" s="21"/>
      <c r="E27" s="21"/>
      <c r="I27" s="63">
        <v>36.86</v>
      </c>
      <c r="J27">
        <f t="shared" si="0"/>
        <v>0</v>
      </c>
      <c r="K27" s="4"/>
      <c r="L27" s="5"/>
      <c r="M27" s="6"/>
    </row>
    <row r="28" spans="1:13" x14ac:dyDescent="0.35">
      <c r="A28" s="18" t="s">
        <v>29</v>
      </c>
      <c r="B28" s="25" t="s">
        <v>80</v>
      </c>
      <c r="C28" s="20">
        <v>1</v>
      </c>
      <c r="D28" s="21"/>
      <c r="E28" s="21"/>
      <c r="I28" s="26">
        <v>10.53</v>
      </c>
      <c r="J28">
        <f t="shared" si="0"/>
        <v>0</v>
      </c>
      <c r="K28" s="4"/>
      <c r="L28" s="5"/>
      <c r="M28" s="6"/>
    </row>
    <row r="29" spans="1:13" x14ac:dyDescent="0.35">
      <c r="A29" s="22" t="s">
        <v>84</v>
      </c>
      <c r="B29" s="25" t="s">
        <v>81</v>
      </c>
      <c r="C29" s="20">
        <v>1</v>
      </c>
      <c r="D29" s="21"/>
      <c r="E29" s="21"/>
      <c r="I29" s="26">
        <v>10.23</v>
      </c>
      <c r="J29">
        <f t="shared" si="0"/>
        <v>0</v>
      </c>
      <c r="K29" s="4"/>
      <c r="L29" s="5"/>
      <c r="M29" s="6"/>
    </row>
    <row r="30" spans="1:13" x14ac:dyDescent="0.35">
      <c r="A30" s="18" t="s">
        <v>85</v>
      </c>
      <c r="B30" s="25" t="s">
        <v>82</v>
      </c>
      <c r="C30" s="20">
        <v>1</v>
      </c>
      <c r="D30" s="21"/>
      <c r="E30" s="21"/>
      <c r="I30" s="64">
        <v>7.33</v>
      </c>
      <c r="J30">
        <f t="shared" si="0"/>
        <v>0</v>
      </c>
      <c r="K30" s="4"/>
      <c r="L30" s="5"/>
      <c r="M30" s="6"/>
    </row>
    <row r="31" spans="1:13" x14ac:dyDescent="0.35">
      <c r="A31" s="13" t="s">
        <v>33</v>
      </c>
      <c r="B31" s="68"/>
      <c r="C31" s="20"/>
      <c r="D31" s="21"/>
      <c r="E31" s="21"/>
      <c r="I31" s="64"/>
      <c r="K31" s="4"/>
      <c r="L31" s="5"/>
      <c r="M31" s="6"/>
    </row>
    <row r="32" spans="1:13" x14ac:dyDescent="0.35">
      <c r="A32" s="22" t="s">
        <v>37</v>
      </c>
      <c r="B32" s="25"/>
      <c r="C32" s="20">
        <v>1</v>
      </c>
      <c r="D32" s="31"/>
      <c r="I32" s="66">
        <v>0.3</v>
      </c>
      <c r="J32">
        <f>SUM(D32)*I32</f>
        <v>0</v>
      </c>
      <c r="K32" s="4"/>
      <c r="L32" s="5"/>
      <c r="M32" s="6"/>
    </row>
    <row r="33" spans="1:16" x14ac:dyDescent="0.35">
      <c r="A33" s="22" t="s">
        <v>38</v>
      </c>
      <c r="B33" s="25"/>
      <c r="C33" s="20">
        <v>1</v>
      </c>
      <c r="D33" s="31"/>
      <c r="I33" s="66">
        <v>0.46</v>
      </c>
      <c r="J33">
        <f t="shared" ref="J33:J42" si="1">SUM(D33)*I33</f>
        <v>0</v>
      </c>
      <c r="K33" s="4"/>
      <c r="L33" s="5"/>
      <c r="M33" s="6"/>
    </row>
    <row r="34" spans="1:16" x14ac:dyDescent="0.35">
      <c r="A34" s="22" t="s">
        <v>39</v>
      </c>
      <c r="B34" s="25"/>
      <c r="C34" s="20">
        <v>1</v>
      </c>
      <c r="D34" s="31"/>
      <c r="I34" s="66">
        <v>0.5</v>
      </c>
      <c r="J34">
        <f t="shared" si="1"/>
        <v>0</v>
      </c>
      <c r="K34" s="4"/>
      <c r="L34" s="5"/>
      <c r="M34" s="6"/>
    </row>
    <row r="35" spans="1:16" x14ac:dyDescent="0.35">
      <c r="A35" s="22" t="s">
        <v>40</v>
      </c>
      <c r="B35" s="25"/>
      <c r="C35" s="20">
        <v>1</v>
      </c>
      <c r="D35" s="31"/>
      <c r="I35" s="66">
        <v>0.53</v>
      </c>
      <c r="J35">
        <f t="shared" si="1"/>
        <v>0</v>
      </c>
      <c r="K35" s="4"/>
      <c r="L35" s="5"/>
      <c r="M35" s="6"/>
    </row>
    <row r="36" spans="1:16" x14ac:dyDescent="0.35">
      <c r="A36" s="22" t="s">
        <v>41</v>
      </c>
      <c r="B36" s="65"/>
      <c r="C36" s="20">
        <v>1</v>
      </c>
      <c r="D36" s="31"/>
      <c r="I36" s="67">
        <v>0.03</v>
      </c>
      <c r="J36">
        <f t="shared" si="1"/>
        <v>0</v>
      </c>
    </row>
    <row r="37" spans="1:16" x14ac:dyDescent="0.35">
      <c r="A37" s="22" t="s">
        <v>44</v>
      </c>
      <c r="B37" s="25" t="s">
        <v>45</v>
      </c>
      <c r="C37" s="20">
        <v>1</v>
      </c>
      <c r="D37" s="31"/>
      <c r="I37" s="69">
        <v>5.29</v>
      </c>
      <c r="J37">
        <f t="shared" si="1"/>
        <v>0</v>
      </c>
    </row>
    <row r="38" spans="1:16" x14ac:dyDescent="0.35">
      <c r="A38" s="22" t="s">
        <v>34</v>
      </c>
      <c r="B38" s="25" t="s">
        <v>72</v>
      </c>
      <c r="C38" s="20">
        <v>1</v>
      </c>
      <c r="D38" s="31"/>
      <c r="I38" s="69">
        <v>8.6199999999999992</v>
      </c>
      <c r="J38">
        <f t="shared" si="1"/>
        <v>0</v>
      </c>
    </row>
    <row r="39" spans="1:16" x14ac:dyDescent="0.35">
      <c r="A39" s="18" t="s">
        <v>35</v>
      </c>
      <c r="B39" s="25" t="s">
        <v>73</v>
      </c>
      <c r="C39" s="20">
        <v>1</v>
      </c>
      <c r="D39" s="31"/>
      <c r="I39" s="69">
        <v>23.25</v>
      </c>
      <c r="J39">
        <f t="shared" si="1"/>
        <v>0</v>
      </c>
    </row>
    <row r="40" spans="1:16" x14ac:dyDescent="0.35">
      <c r="A40" s="18" t="s">
        <v>76</v>
      </c>
      <c r="B40" s="25" t="s">
        <v>74</v>
      </c>
      <c r="C40" s="20">
        <v>1</v>
      </c>
      <c r="D40" s="31"/>
      <c r="I40" s="69">
        <v>3.15</v>
      </c>
      <c r="J40">
        <f t="shared" si="1"/>
        <v>0</v>
      </c>
    </row>
    <row r="41" spans="1:16" x14ac:dyDescent="0.35">
      <c r="A41" s="18" t="s">
        <v>77</v>
      </c>
      <c r="B41" s="25" t="s">
        <v>75</v>
      </c>
      <c r="C41" s="20">
        <v>1</v>
      </c>
      <c r="D41" s="31"/>
      <c r="I41" s="69">
        <v>10.74</v>
      </c>
      <c r="J41">
        <f t="shared" si="1"/>
        <v>0</v>
      </c>
    </row>
    <row r="42" spans="1:16" x14ac:dyDescent="0.35">
      <c r="A42" s="18" t="s">
        <v>36</v>
      </c>
      <c r="B42" s="25" t="s">
        <v>74</v>
      </c>
      <c r="C42" s="20">
        <v>1</v>
      </c>
      <c r="D42" s="31"/>
      <c r="I42" s="69">
        <v>3.15</v>
      </c>
      <c r="J42">
        <f t="shared" si="1"/>
        <v>0</v>
      </c>
      <c r="N42" s="4"/>
      <c r="O42" s="5"/>
      <c r="P42" s="6"/>
    </row>
    <row r="43" spans="1:16" ht="15" thickBot="1" x14ac:dyDescent="0.4">
      <c r="A43" s="11" t="s">
        <v>12</v>
      </c>
      <c r="B43" s="24"/>
      <c r="C43" s="28"/>
      <c r="N43" s="4"/>
      <c r="O43" s="5"/>
      <c r="P43" s="6"/>
    </row>
    <row r="44" spans="1:16" x14ac:dyDescent="0.35">
      <c r="A44" s="73" t="s">
        <v>13</v>
      </c>
      <c r="B44" s="73"/>
      <c r="C44" s="30"/>
      <c r="F44" s="47" t="s">
        <v>11</v>
      </c>
      <c r="G44" s="48"/>
      <c r="H44" s="49"/>
    </row>
    <row r="45" spans="1:16" x14ac:dyDescent="0.35">
      <c r="A45" s="11" t="s">
        <v>14</v>
      </c>
      <c r="B45" s="27"/>
      <c r="C45" s="27"/>
      <c r="F45" s="50"/>
      <c r="H45" s="51"/>
    </row>
    <row r="46" spans="1:16" x14ac:dyDescent="0.35">
      <c r="B46" s="2"/>
      <c r="C46" s="2"/>
      <c r="F46" s="52" t="s">
        <v>16</v>
      </c>
      <c r="H46" s="53">
        <f>SUM(J16:J42)+SUM(P30:P1048576)</f>
        <v>0</v>
      </c>
    </row>
    <row r="47" spans="1:16" x14ac:dyDescent="0.35">
      <c r="F47" s="54" t="s">
        <v>19</v>
      </c>
      <c r="H47" s="55">
        <v>0</v>
      </c>
    </row>
    <row r="48" spans="1:16" x14ac:dyDescent="0.35">
      <c r="F48" s="52" t="s">
        <v>20</v>
      </c>
      <c r="H48" s="51">
        <f>H46-(H46*H47)</f>
        <v>0</v>
      </c>
    </row>
    <row r="49" spans="6:8" x14ac:dyDescent="0.35">
      <c r="F49" s="52" t="s">
        <v>17</v>
      </c>
      <c r="H49" s="51">
        <v>0</v>
      </c>
    </row>
    <row r="50" spans="6:8" ht="15" thickBot="1" x14ac:dyDescent="0.4">
      <c r="F50" s="56" t="s">
        <v>18</v>
      </c>
      <c r="G50" s="57"/>
      <c r="H50" s="58">
        <f>H48*H49</f>
        <v>0</v>
      </c>
    </row>
  </sheetData>
  <sheetProtection algorithmName="SHA-512" hashValue="tQjuqxxW+sRU5w3ODxj95IjtGNNJhO9vc+3woOnkgIiB0JPMS0wrpUSN0QMCCLnecJNVBf3ZjZlsl/XM14VT4Q==" saltValue="oME/QBl88WvTiV4y3lIFVg==" spinCount="100000" sheet="1" objects="1" scenarios="1"/>
  <protectedRanges>
    <protectedRange sqref="H49" name="Діапазон2"/>
    <protectedRange sqref="H47" name="Діапазон1"/>
  </protectedRanges>
  <mergeCells count="3">
    <mergeCell ref="D15:E15"/>
    <mergeCell ref="D26:E26"/>
    <mergeCell ref="A44:B44"/>
  </mergeCells>
  <conditionalFormatting sqref="B36">
    <cfRule type="expression" dxfId="0" priority="1" stopIfTrue="1">
      <formula>B36-ROUND(B36,0)&lt;&gt;0</formula>
    </cfRule>
  </conditionalFormatting>
  <pageMargins left="0.7" right="0.7" top="0.75" bottom="0.75" header="0.3" footer="0.3"/>
  <pageSetup paperSize="9" scale="51" orientation="portrait" r:id="rId1"/>
  <colBreaks count="1" manualBreakCount="1">
    <brk id="13" max="49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QSTALYO PRO</vt:lpstr>
      <vt:lpstr>QSTALYO PRO-MIX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KmetsA</dc:creator>
  <cp:lastModifiedBy>Оксана Романець</cp:lastModifiedBy>
  <cp:lastPrinted>2021-07-05T10:40:27Z</cp:lastPrinted>
  <dcterms:created xsi:type="dcterms:W3CDTF">2016-08-25T08:55:16Z</dcterms:created>
  <dcterms:modified xsi:type="dcterms:W3CDTF">2023-04-19T07:26:20Z</dcterms:modified>
</cp:coreProperties>
</file>